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/>
  <c r="E43" i="1"/>
  <c r="F41" i="1"/>
  <c r="F35" i="1"/>
  <c r="F34" i="1"/>
  <c r="F33" i="1" s="1"/>
  <c r="F31" i="1" s="1"/>
  <c r="E33" i="1"/>
  <c r="E31" i="1"/>
  <c r="E29" i="1"/>
  <c r="E26" i="1"/>
  <c r="E20" i="1" s="1"/>
  <c r="F24" i="1"/>
  <c r="F20" i="1"/>
  <c r="E15" i="1"/>
  <c r="E11" i="1" s="1"/>
  <c r="E14" i="1"/>
  <c r="F13" i="1"/>
  <c r="E12" i="1"/>
  <c r="F11" i="1"/>
  <c r="F9" i="1"/>
  <c r="J9" i="1" s="1"/>
  <c r="C1" i="1"/>
  <c r="E9" i="1" l="1"/>
  <c r="I9" i="1" s="1"/>
  <c r="J12" i="1" s="1"/>
  <c r="J13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del estado de situacion financiera se pone en negativo
</t>
        </r>
      </text>
    </comment>
  </commentList>
</comments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<sst xmlns="http://schemas.openxmlformats.org/spreadsheetml/2006/main" count="57" uniqueCount="57">
  <si>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</si>
  <si>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septiembre de 2017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</si>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</sst>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78</xdr:row>
      <xdr:rowOff>1</xdr:rowOff>
    </xdr:from>
    <xdr:to>
      <xdr:col>3</xdr:col>
      <xdr:colOff>2294059</xdr:colOff>
      <xdr:row>81</xdr:row>
      <xdr:rowOff>137433</xdr:rowOff>
    </xdr:to>
    <xdr:sp macro="" textlink="">
      <xdr:nvSpPr>
        <xdr:cNvPr id="4" name="1 CuadroTexto">
          <a:extLst/>
        </xdr:cNvPr>
        <xdr:cNvSpPr txBox="1"/>
      </xdr:nvSpPr>
      <xdr:spPr>
        <a:xfrm>
          <a:off x="314325" y="10534651"/>
          <a:ext cx="2789359" cy="65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2741838</xdr:colOff>
      <xdr:row>78</xdr:row>
      <xdr:rowOff>0</xdr:rowOff>
    </xdr:from>
    <xdr:to>
      <xdr:col>7</xdr:col>
      <xdr:colOff>3332</xdr:colOff>
      <xdr:row>82</xdr:row>
      <xdr:rowOff>38100</xdr:rowOff>
    </xdr:to>
    <xdr:sp macro="" textlink="">
      <xdr:nvSpPr>
        <xdr:cNvPr id="5" name="2 CuadroTexto">
          <a:extLst/>
        </xdr:cNvPr>
        <xdr:cNvSpPr txBox="1"/>
      </xdr:nvSpPr>
      <xdr:spPr>
        <a:xfrm>
          <a:off x="3551463" y="10534650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214.89999999999998</v>
          </cell>
        </row>
        <row r="17">
          <cell r="L17">
            <v>-817.40000000000009</v>
          </cell>
          <cell r="M17">
            <v>2492.1</v>
          </cell>
        </row>
        <row r="18">
          <cell r="L18">
            <v>-3821.5999999999995</v>
          </cell>
        </row>
        <row r="19">
          <cell r="L19">
            <v>0</v>
          </cell>
        </row>
        <row r="23">
          <cell r="M23">
            <v>269.60000000000002</v>
          </cell>
        </row>
        <row r="29">
          <cell r="M29">
            <v>10496.3</v>
          </cell>
        </row>
        <row r="32">
          <cell r="L32">
            <v>3821.5999999999985</v>
          </cell>
        </row>
        <row r="34">
          <cell r="L34">
            <v>-1996.6000000000022</v>
          </cell>
        </row>
        <row r="37">
          <cell r="C37">
            <v>0</v>
          </cell>
          <cell r="D37">
            <v>0</v>
          </cell>
        </row>
        <row r="50">
          <cell r="H50">
            <v>-757.2</v>
          </cell>
          <cell r="I50">
            <v>4881.7</v>
          </cell>
        </row>
        <row r="51">
          <cell r="H51">
            <v>132324.29999999999</v>
          </cell>
          <cell r="I51">
            <v>127442.6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-11416.100000000013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J28" sqref="J28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5"/>
      <c r="D6" s="5"/>
      <c r="E6" s="5"/>
      <c r="F6" s="5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17234.300000000014</v>
      </c>
      <c r="F9" s="16">
        <f>SUM(F11+F20)</f>
        <v>3004.1999999999985</v>
      </c>
      <c r="H9" s="17"/>
      <c r="I9" s="18">
        <f>SUM(E9,E31,E52)</f>
        <v>11595.400000000014</v>
      </c>
      <c r="J9" s="18">
        <f>SUM(F9,F31,F52)</f>
        <v>11595.400000000016</v>
      </c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15237.700000000012</v>
      </c>
      <c r="F11" s="16">
        <f>SUM(F12:F18)</f>
        <v>-817.40000000000009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11416.100000000013</v>
      </c>
      <c r="F12" s="23">
        <v>0</v>
      </c>
      <c r="H12" s="18"/>
      <c r="I12" s="18"/>
      <c r="J12" s="18">
        <f>+I9-J9</f>
        <v>0</v>
      </c>
    </row>
    <row r="13" spans="3:11" ht="12" customHeight="1" x14ac:dyDescent="0.15">
      <c r="C13" s="25" t="s">
        <v>9</v>
      </c>
      <c r="D13" s="26"/>
      <c r="E13" s="22">
        <v>0</v>
      </c>
      <c r="F13" s="23">
        <f>+'[1]SIT FINAN'!L17</f>
        <v>-817.40000000000009</v>
      </c>
      <c r="I13" s="18"/>
      <c r="J13" s="18">
        <f>+J12/2</f>
        <v>0</v>
      </c>
    </row>
    <row r="14" spans="3:11" ht="12" customHeight="1" x14ac:dyDescent="0.15">
      <c r="C14" s="25" t="s">
        <v>10</v>
      </c>
      <c r="D14" s="26"/>
      <c r="E14" s="22">
        <f>-'[1]SIT FINAN'!L18</f>
        <v>3821.5999999999995</v>
      </c>
      <c r="F14" s="23">
        <v>0</v>
      </c>
    </row>
    <row r="15" spans="3:11" ht="12" customHeight="1" x14ac:dyDescent="0.15">
      <c r="C15" s="25" t="s">
        <v>11</v>
      </c>
      <c r="D15" s="26"/>
      <c r="E15" s="22">
        <f>-'[1]SIT FINAN'!L19</f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1996.6000000000022</v>
      </c>
      <c r="F20" s="16">
        <f>SUM(F21:F29)</f>
        <v>3821.5999999999985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23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3821.5999999999985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25" t="s">
        <v>21</v>
      </c>
      <c r="D26" s="26"/>
      <c r="E26" s="31">
        <f>-'[1]SIT FINAN'!L34</f>
        <v>1996.6000000000022</v>
      </c>
      <c r="F26" s="23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2">
        <f>SUM(E33+E43)</f>
        <v>0</v>
      </c>
      <c r="F31" s="33">
        <f>SUM(F33+F43)</f>
        <v>13472.9</v>
      </c>
    </row>
    <row r="32" spans="3:6" ht="4.5" customHeight="1" x14ac:dyDescent="0.15">
      <c r="C32" s="34"/>
      <c r="D32" s="35"/>
      <c r="E32" s="27"/>
      <c r="F32" s="33"/>
    </row>
    <row r="33" spans="3:8" ht="12" customHeight="1" x14ac:dyDescent="0.15">
      <c r="C33" s="13" t="s">
        <v>26</v>
      </c>
      <c r="D33" s="14"/>
      <c r="E33" s="32">
        <f>SUM(E34:E41)</f>
        <v>0</v>
      </c>
      <c r="F33" s="33">
        <f>SUM(F34:F41)</f>
        <v>2976.6</v>
      </c>
    </row>
    <row r="34" spans="3:8" s="30" customFormat="1" ht="12" customHeight="1" x14ac:dyDescent="0.15">
      <c r="C34" s="25" t="s">
        <v>27</v>
      </c>
      <c r="D34" s="26"/>
      <c r="E34" s="27">
        <v>0</v>
      </c>
      <c r="F34" s="36">
        <f>+'[1]SIT FINAN'!M16</f>
        <v>214.89999999999998</v>
      </c>
      <c r="H34" s="37"/>
    </row>
    <row r="35" spans="3:8" s="30" customFormat="1" ht="12" customHeight="1" x14ac:dyDescent="0.15">
      <c r="C35" s="25" t="s">
        <v>28</v>
      </c>
      <c r="D35" s="26"/>
      <c r="E35" s="22">
        <v>0</v>
      </c>
      <c r="F35" s="36">
        <f>+'[1]SIT FINAN'!M17</f>
        <v>2492.1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v>0</v>
      </c>
      <c r="F41" s="36">
        <f>+'[1]SIT FINAN'!M23</f>
        <v>269.60000000000002</v>
      </c>
    </row>
    <row r="42" spans="3:8" ht="4.5" customHeight="1" x14ac:dyDescent="0.15">
      <c r="C42" s="38"/>
      <c r="D42" s="39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0</v>
      </c>
      <c r="F43" s="16">
        <f>SUM(F44:F50)</f>
        <v>10496.3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0</v>
      </c>
      <c r="F45" s="23">
        <f>+'[1]SIT FINAN'!M29</f>
        <v>10496.3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-5638.9</v>
      </c>
      <c r="F52" s="33">
        <f>SUM(F54+F59+F66)</f>
        <v>-4881.6999999999825</v>
      </c>
      <c r="H52" s="40"/>
    </row>
    <row r="53" spans="3:8" ht="3" customHeight="1" x14ac:dyDescent="0.15">
      <c r="C53" s="41"/>
      <c r="D53" s="42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41"/>
      <c r="D58" s="42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-5638.9</v>
      </c>
      <c r="F59" s="33">
        <f>SUM(F60:F64)</f>
        <v>-4881.6999999999825</v>
      </c>
    </row>
    <row r="60" spans="3:8" s="30" customFormat="1" ht="12" customHeight="1" x14ac:dyDescent="0.15">
      <c r="C60" s="25" t="s">
        <v>48</v>
      </c>
      <c r="D60" s="26"/>
      <c r="E60" s="31">
        <f>+'[1]SIT FINAN'!H50-'[1]SIT FINAN'!I50</f>
        <v>-5638.9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6">
        <f>-'[1]SIT FINAN'!H51+'[1]SIT FINAN'!I51</f>
        <v>-4881.6999999999825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41"/>
      <c r="D65" s="42"/>
      <c r="E65" s="22"/>
      <c r="F65" s="23"/>
    </row>
    <row r="66" spans="3:6" ht="10.5" customHeight="1" x14ac:dyDescent="0.2">
      <c r="C66" s="43" t="s">
        <v>53</v>
      </c>
      <c r="D66" s="44"/>
      <c r="E66" s="45">
        <f>SUM(E68:E69)</f>
        <v>0</v>
      </c>
      <c r="F66" s="46">
        <f>SUM(F68:F69)</f>
        <v>0</v>
      </c>
    </row>
    <row r="67" spans="3:6" ht="5.25" customHeight="1" x14ac:dyDescent="0.15">
      <c r="C67" s="41"/>
      <c r="D67" s="42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41"/>
      <c r="D70" s="42"/>
      <c r="E70" s="22"/>
      <c r="F70" s="23"/>
    </row>
    <row r="71" spans="3:6" ht="12" customHeight="1" x14ac:dyDescent="0.15">
      <c r="C71" s="47"/>
      <c r="D71" s="48"/>
      <c r="E71" s="49"/>
      <c r="F71" s="50"/>
    </row>
    <row r="72" spans="3:6" ht="6" customHeight="1" x14ac:dyDescent="0.15">
      <c r="C72" s="51"/>
      <c r="D72" s="11"/>
      <c r="E72" s="11"/>
      <c r="F72" s="11"/>
    </row>
    <row r="73" spans="3:6" ht="9.9499999999999993" customHeight="1" x14ac:dyDescent="0.15">
      <c r="C73" s="52" t="s">
        <v>56</v>
      </c>
      <c r="D73" s="52"/>
      <c r="E73" s="52"/>
      <c r="F73" s="52"/>
    </row>
    <row r="74" spans="3:6" ht="9.9499999999999993" customHeight="1" x14ac:dyDescent="0.15">
      <c r="C74" s="52"/>
      <c r="D74" s="52"/>
      <c r="E74" s="52"/>
      <c r="F74" s="52"/>
    </row>
    <row r="75" spans="3:6" ht="9.9499999999999993" customHeight="1" x14ac:dyDescent="0.15">
      <c r="C75" s="52"/>
      <c r="D75" s="52"/>
      <c r="E75" s="52"/>
      <c r="F75" s="52"/>
    </row>
    <row r="76" spans="3:6" ht="9.9499999999999993" customHeight="1" x14ac:dyDescent="0.15">
      <c r="C76" s="52"/>
      <c r="D76" s="52"/>
      <c r="E76" s="52"/>
      <c r="F76" s="52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2018-06-13T16:03:17Z</dcterms:created>
  <dcterms:modified xsi:type="dcterms:W3CDTF">2018-06-13T16:03:34Z</dcterms:modified>
</cp:coreProperties>
</file>