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N35" i="1"/>
  <c r="O35" i="1" s="1"/>
  <c r="H35" i="1"/>
  <c r="I35" i="1" s="1"/>
  <c r="E35" i="1"/>
  <c r="N34" i="1"/>
  <c r="E34" i="1"/>
  <c r="H34" i="1" s="1"/>
  <c r="N33" i="1"/>
  <c r="O33" i="1" s="1"/>
  <c r="H33" i="1"/>
  <c r="I33" i="1" s="1"/>
  <c r="E33" i="1"/>
  <c r="N32" i="1"/>
  <c r="E32" i="1"/>
  <c r="H32" i="1" s="1"/>
  <c r="N31" i="1"/>
  <c r="O31" i="1" s="1"/>
  <c r="H31" i="1"/>
  <c r="I31" i="1" s="1"/>
  <c r="E31" i="1"/>
  <c r="N30" i="1"/>
  <c r="E30" i="1"/>
  <c r="H30" i="1" s="1"/>
  <c r="N29" i="1"/>
  <c r="O29" i="1" s="1"/>
  <c r="H29" i="1"/>
  <c r="I29" i="1" s="1"/>
  <c r="E29" i="1"/>
  <c r="N28" i="1"/>
  <c r="E28" i="1"/>
  <c r="H28" i="1" s="1"/>
  <c r="N27" i="1"/>
  <c r="O27" i="1" s="1"/>
  <c r="H27" i="1"/>
  <c r="I27" i="1" s="1"/>
  <c r="E27" i="1"/>
  <c r="G25" i="1"/>
  <c r="F25" i="1"/>
  <c r="E25" i="1"/>
  <c r="N23" i="1"/>
  <c r="E23" i="1"/>
  <c r="H23" i="1" s="1"/>
  <c r="I23" i="1" s="1"/>
  <c r="N22" i="1"/>
  <c r="E22" i="1"/>
  <c r="H22" i="1" s="1"/>
  <c r="N21" i="1"/>
  <c r="O21" i="1" s="1"/>
  <c r="H21" i="1"/>
  <c r="I21" i="1" s="1"/>
  <c r="E21" i="1"/>
  <c r="N20" i="1"/>
  <c r="O20" i="1" s="1"/>
  <c r="E20" i="1"/>
  <c r="H20" i="1" s="1"/>
  <c r="I20" i="1" s="1"/>
  <c r="N19" i="1"/>
  <c r="O19" i="1" s="1"/>
  <c r="E19" i="1"/>
  <c r="H19" i="1" s="1"/>
  <c r="I19" i="1" s="1"/>
  <c r="N18" i="1"/>
  <c r="E18" i="1"/>
  <c r="H18" i="1" s="1"/>
  <c r="I18" i="1" s="1"/>
  <c r="N17" i="1"/>
  <c r="O17" i="1" s="1"/>
  <c r="H17" i="1"/>
  <c r="I17" i="1" s="1"/>
  <c r="E17" i="1"/>
  <c r="G15" i="1"/>
  <c r="G37" i="1" s="1"/>
  <c r="F15" i="1"/>
  <c r="F37" i="1" s="1"/>
  <c r="E15" i="1"/>
  <c r="E37" i="1" s="1"/>
  <c r="D3" i="1"/>
  <c r="O18" i="1" l="1"/>
  <c r="O22" i="1"/>
  <c r="I22" i="1"/>
  <c r="O28" i="1"/>
  <c r="I28" i="1"/>
  <c r="I25" i="1" s="1"/>
  <c r="H25" i="1"/>
  <c r="O32" i="1"/>
  <c r="I32" i="1"/>
  <c r="I15" i="1"/>
  <c r="O23" i="1"/>
  <c r="O30" i="1"/>
  <c r="I30" i="1"/>
  <c r="O34" i="1"/>
  <c r="I34" i="1"/>
  <c r="H15" i="1"/>
  <c r="H37" i="1" s="1"/>
  <c r="I37" i="1" l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<sst xmlns="http://schemas.openxmlformats.org/spreadsheetml/2006/main" count="32" uniqueCount="32">
  <si>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</si>
  <si>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31 de septiembre de 2017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</si>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</sst>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16358.2</v>
          </cell>
          <cell r="D16">
            <v>27774.3</v>
          </cell>
        </row>
        <row r="17">
          <cell r="C17">
            <v>2134.9</v>
          </cell>
          <cell r="D17">
            <v>2952.3</v>
          </cell>
        </row>
        <row r="18">
          <cell r="C18">
            <v>892.3</v>
          </cell>
          <cell r="D18">
            <v>4713.8999999999996</v>
          </cell>
        </row>
        <row r="19"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165809.4</v>
          </cell>
        </row>
        <row r="32">
          <cell r="C32">
            <v>37992.199999999997</v>
          </cell>
          <cell r="D32">
            <v>34170.6</v>
          </cell>
        </row>
        <row r="33">
          <cell r="C33">
            <v>0</v>
          </cell>
          <cell r="D33">
            <v>0</v>
          </cell>
        </row>
        <row r="34">
          <cell r="C34">
            <v>-27653.200000000001</v>
          </cell>
          <cell r="D34">
            <v>-25656.6</v>
          </cell>
        </row>
        <row r="35">
          <cell r="C35">
            <v>10.3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44">
          <cell r="D44" t="str">
            <v>LIC.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M12" sqref="M12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35440.5</v>
      </c>
      <c r="F15" s="33">
        <f>SUM(F17:F23)</f>
        <v>161459</v>
      </c>
      <c r="G15" s="33">
        <f>SUM(G17:G23)</f>
        <v>177514.1</v>
      </c>
      <c r="H15" s="33">
        <f>SUM(H17:H23)</f>
        <v>19385.400000000012</v>
      </c>
      <c r="I15" s="34">
        <f>SUM(I17:I23)</f>
        <v>-16055.099999999988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27774.3</v>
      </c>
      <c r="F17" s="41">
        <v>161191.20000000001</v>
      </c>
      <c r="G17" s="41">
        <v>172607.3</v>
      </c>
      <c r="H17" s="42">
        <f>E17+F17-G17</f>
        <v>16358.200000000012</v>
      </c>
      <c r="I17" s="34">
        <f>H17-E17</f>
        <v>-11416.099999999988</v>
      </c>
      <c r="J17" s="38"/>
      <c r="K17" s="8"/>
      <c r="L17" s="8"/>
      <c r="N17" s="43">
        <f>+'[1]SIT FINAN'!C16</f>
        <v>16358.2</v>
      </c>
      <c r="O17" s="43">
        <f>+N17-H17</f>
        <v>0</v>
      </c>
    </row>
    <row r="18" spans="2:16" x14ac:dyDescent="0.25">
      <c r="B18" s="36"/>
      <c r="C18" s="39" t="s">
        <v>14</v>
      </c>
      <c r="D18" s="39"/>
      <c r="E18" s="40">
        <f>'[1]SIT FINAN'!D17</f>
        <v>2952.3</v>
      </c>
      <c r="F18" s="40">
        <v>267.8</v>
      </c>
      <c r="G18" s="40">
        <v>1085.2</v>
      </c>
      <c r="H18" s="44">
        <f t="shared" ref="H18:H23" si="0">E18+F18-G18</f>
        <v>2134.9000000000005</v>
      </c>
      <c r="I18" s="34">
        <f t="shared" ref="I18:I23" si="1">H18-E18</f>
        <v>-817.39999999999964</v>
      </c>
      <c r="J18" s="38"/>
      <c r="K18" s="8"/>
      <c r="L18" s="8"/>
      <c r="N18" s="43">
        <f>+'[1]SIT FINAN'!C17</f>
        <v>2134.9</v>
      </c>
      <c r="O18" s="43">
        <f t="shared" ref="O18:O23" si="2">+N18-H18</f>
        <v>0</v>
      </c>
    </row>
    <row r="19" spans="2:16" x14ac:dyDescent="0.25">
      <c r="B19" s="36"/>
      <c r="C19" s="39" t="s">
        <v>15</v>
      </c>
      <c r="D19" s="39"/>
      <c r="E19" s="40">
        <f>'[1]SIT FINAN'!D18</f>
        <v>4713.8999999999996</v>
      </c>
      <c r="F19" s="40">
        <v>0</v>
      </c>
      <c r="G19" s="40">
        <v>3821.6</v>
      </c>
      <c r="H19" s="44">
        <f t="shared" si="0"/>
        <v>892.29999999999973</v>
      </c>
      <c r="I19" s="34">
        <f t="shared" si="1"/>
        <v>-3821.6</v>
      </c>
      <c r="J19" s="38"/>
      <c r="K19" s="8"/>
      <c r="L19" s="8"/>
      <c r="N19" s="43">
        <f>+'[1]SIT FINAN'!C18</f>
        <v>892.3</v>
      </c>
      <c r="O19" s="43">
        <f t="shared" si="2"/>
        <v>0</v>
      </c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0"/>
        <v>0</v>
      </c>
      <c r="I20" s="44">
        <f t="shared" si="1"/>
        <v>0</v>
      </c>
      <c r="J20" s="38"/>
      <c r="K20" s="8"/>
      <c r="L20" s="8"/>
      <c r="N20" s="43">
        <f>+'[1]SIT FINAN'!C19</f>
        <v>0</v>
      </c>
      <c r="O20" s="43">
        <f t="shared" si="2"/>
        <v>0</v>
      </c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0"/>
        <v>0</v>
      </c>
      <c r="I21" s="44">
        <f t="shared" si="1"/>
        <v>0</v>
      </c>
      <c r="J21" s="38"/>
      <c r="K21" s="8"/>
      <c r="L21" s="8"/>
      <c r="N21" s="43">
        <f>+'[1]SIT FINAN'!C20</f>
        <v>0</v>
      </c>
      <c r="O21" s="43">
        <f t="shared" si="2"/>
        <v>0</v>
      </c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0"/>
        <v>0</v>
      </c>
      <c r="I22" s="44">
        <f t="shared" si="1"/>
        <v>0</v>
      </c>
      <c r="J22" s="38"/>
      <c r="K22" s="8"/>
      <c r="L22" s="8"/>
      <c r="N22" s="43">
        <f>+'[1]SIT FINAN'!C21</f>
        <v>0</v>
      </c>
      <c r="O22" s="43">
        <f t="shared" si="2"/>
        <v>0</v>
      </c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0"/>
        <v>0</v>
      </c>
      <c r="I23" s="44">
        <f t="shared" si="1"/>
        <v>0</v>
      </c>
      <c r="J23" s="38"/>
      <c r="N23" s="43">
        <f>+'[1]SIT FINAN'!C22</f>
        <v>0</v>
      </c>
      <c r="O23" s="43">
        <f t="shared" si="2"/>
        <v>0</v>
      </c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174333.69999999998</v>
      </c>
      <c r="F25" s="33">
        <f>SUM(F27:F35)</f>
        <v>3821.6</v>
      </c>
      <c r="G25" s="33">
        <f>SUM(G27:G35)</f>
        <v>1996.6</v>
      </c>
      <c r="H25" s="33">
        <f>SUM(H27:H35)</f>
        <v>176158.69999999995</v>
      </c>
      <c r="I25" s="48">
        <f>SUM(I27:I35)</f>
        <v>1825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  <c r="N27" s="43">
        <f>+'[1]SIT FINAN'!C29</f>
        <v>0</v>
      </c>
      <c r="O27" s="43">
        <f t="shared" ref="O27:O35" si="3">+N27-H27</f>
        <v>0</v>
      </c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4">E28+F28-G28</f>
        <v>0</v>
      </c>
      <c r="I28" s="44">
        <f t="shared" ref="I28:I34" si="5">H28-E28</f>
        <v>0</v>
      </c>
      <c r="J28" s="38"/>
      <c r="N28" s="43">
        <f>+'[1]SIT FINAN'!C30</f>
        <v>0</v>
      </c>
      <c r="O28" s="43">
        <f t="shared" si="3"/>
        <v>0</v>
      </c>
      <c r="P28" s="49"/>
    </row>
    <row r="29" spans="2:16" x14ac:dyDescent="0.25">
      <c r="B29" s="36"/>
      <c r="C29" s="39" t="s">
        <v>23</v>
      </c>
      <c r="D29" s="39"/>
      <c r="E29" s="40">
        <f>'[1]SIT FINAN'!C31</f>
        <v>165809.4</v>
      </c>
      <c r="F29" s="40">
        <v>0</v>
      </c>
      <c r="G29" s="40">
        <v>0</v>
      </c>
      <c r="H29" s="44">
        <f t="shared" si="4"/>
        <v>165809.4</v>
      </c>
      <c r="I29" s="44">
        <f t="shared" si="5"/>
        <v>0</v>
      </c>
      <c r="J29" s="38"/>
      <c r="N29" s="43">
        <f>+'[1]SIT FINAN'!C31</f>
        <v>165809.4</v>
      </c>
      <c r="O29" s="43">
        <f t="shared" si="3"/>
        <v>0</v>
      </c>
    </row>
    <row r="30" spans="2:16" x14ac:dyDescent="0.25">
      <c r="B30" s="36"/>
      <c r="C30" s="39" t="s">
        <v>24</v>
      </c>
      <c r="D30" s="39"/>
      <c r="E30" s="40">
        <f>+'[1]SIT FINAN'!D32</f>
        <v>34170.6</v>
      </c>
      <c r="F30" s="34">
        <v>3821.6</v>
      </c>
      <c r="G30" s="40">
        <v>0</v>
      </c>
      <c r="H30" s="44">
        <f>E30+F30-G30</f>
        <v>37992.199999999997</v>
      </c>
      <c r="I30" s="34">
        <f t="shared" si="5"/>
        <v>3821.5999999999985</v>
      </c>
      <c r="J30" s="38"/>
      <c r="N30" s="43">
        <f>+'[1]SIT FINAN'!C32</f>
        <v>37992.199999999997</v>
      </c>
      <c r="O30" s="43">
        <f t="shared" si="3"/>
        <v>0</v>
      </c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4"/>
        <v>0</v>
      </c>
      <c r="I31" s="44">
        <f t="shared" si="5"/>
        <v>0</v>
      </c>
      <c r="J31" s="38"/>
      <c r="N31" s="43">
        <f>+'[1]SIT FINAN'!C33</f>
        <v>0</v>
      </c>
      <c r="O31" s="43">
        <f t="shared" si="3"/>
        <v>0</v>
      </c>
    </row>
    <row r="32" spans="2:16" x14ac:dyDescent="0.25">
      <c r="B32" s="36"/>
      <c r="C32" s="39" t="s">
        <v>26</v>
      </c>
      <c r="D32" s="39"/>
      <c r="E32" s="34">
        <f>+'[1]SIT FINAN'!D34</f>
        <v>-25656.6</v>
      </c>
      <c r="F32" s="34">
        <v>0</v>
      </c>
      <c r="G32" s="34">
        <v>1996.6</v>
      </c>
      <c r="H32" s="34">
        <f t="shared" si="4"/>
        <v>-27653.199999999997</v>
      </c>
      <c r="I32" s="34">
        <f>H32-E32</f>
        <v>-1996.5999999999985</v>
      </c>
      <c r="J32" s="38"/>
      <c r="N32" s="50">
        <f>+'[1]SIT FINAN'!C34</f>
        <v>-27653.200000000001</v>
      </c>
      <c r="O32" s="43">
        <f t="shared" si="3"/>
        <v>0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4"/>
        <v>10.3</v>
      </c>
      <c r="I33" s="44">
        <f t="shared" si="5"/>
        <v>0</v>
      </c>
      <c r="J33" s="38"/>
      <c r="N33" s="43">
        <f>+'[1]SIT FINAN'!C35</f>
        <v>10.3</v>
      </c>
      <c r="O33" s="43">
        <f t="shared" si="3"/>
        <v>0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4"/>
        <v>0</v>
      </c>
      <c r="I34" s="44">
        <f t="shared" si="5"/>
        <v>0</v>
      </c>
      <c r="J34" s="38"/>
      <c r="N34" s="43">
        <f>+'[1]SIT FINAN'!C36</f>
        <v>0</v>
      </c>
      <c r="O34" s="43">
        <f t="shared" si="3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4"/>
        <v>0</v>
      </c>
      <c r="I35" s="44">
        <f>H35-E35</f>
        <v>0</v>
      </c>
      <c r="J35" s="38"/>
      <c r="N35" s="43">
        <f>+'[1]SIT FINAN'!C37</f>
        <v>0</v>
      </c>
      <c r="O35" s="43">
        <f t="shared" si="3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209774.19999999998</v>
      </c>
      <c r="F37" s="33">
        <f>F15+F25</f>
        <v>165280.6</v>
      </c>
      <c r="G37" s="33">
        <f>G15+G25</f>
        <v>179510.7</v>
      </c>
      <c r="H37" s="33">
        <f>H15+H25</f>
        <v>195544.09999999998</v>
      </c>
      <c r="I37" s="34">
        <f>I15+I25</f>
        <v>-14230.099999999988</v>
      </c>
      <c r="J37" s="29"/>
    </row>
    <row r="38" spans="2:15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5" x14ac:dyDescent="0.25">
      <c r="B39" s="54"/>
      <c r="C39" s="55"/>
      <c r="D39" s="56"/>
      <c r="F39" s="54"/>
      <c r="G39" s="54"/>
      <c r="H39" s="54"/>
      <c r="I39" s="54"/>
      <c r="J39" s="54"/>
    </row>
    <row r="40" spans="2:15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5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5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5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5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5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5" x14ac:dyDescent="0.25">
      <c r="B46" s="1"/>
      <c r="C46" s="66" t="str">
        <f>+'[1]HACIENDA PUB'!D44</f>
        <v>LIC. IRMA NEFTALI LEMUS DÍAZ</v>
      </c>
      <c r="D46" s="66"/>
      <c r="E46" s="67"/>
      <c r="F46" s="66" t="str">
        <f>+'[1]HACIENDA PUB'!H44</f>
        <v>C.P. MARIBEL DOMÍNGUEZ SALGADO</v>
      </c>
      <c r="G46" s="66"/>
      <c r="H46" s="66"/>
      <c r="I46" s="66"/>
      <c r="J46" s="68"/>
      <c r="K46" s="1"/>
    </row>
    <row r="47" spans="2:15" x14ac:dyDescent="0.25">
      <c r="B47" s="1"/>
      <c r="C47" s="69" t="str">
        <f>+'[1]HACIENDA PUB'!D45</f>
        <v>Encargada del Departamento de Recursos Financieros</v>
      </c>
      <c r="D47" s="69"/>
      <c r="E47" s="70"/>
      <c r="F47" s="69" t="str">
        <f>+'[1]HACIENDA PUB'!H45</f>
        <v>Encargada de la Subdirección de Servicios Administrativos</v>
      </c>
      <c r="G47" s="69"/>
      <c r="H47" s="69"/>
      <c r="I47" s="69"/>
      <c r="J47" s="68"/>
      <c r="K47" s="1"/>
    </row>
    <row r="48" spans="2:15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2018-06-13T16:11:10Z</dcterms:created>
  <dcterms:modified xsi:type="dcterms:W3CDTF">2018-06-13T16:11:52Z</dcterms:modified>
</cp:coreProperties>
</file>